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0" yWindow="300" windowWidth="19440" windowHeight="9435"/>
  </bookViews>
  <sheets>
    <sheet name="Indikativny harm.výziev" sheetId="1" r:id="rId1"/>
  </sheets>
  <definedNames>
    <definedName name="_edn1" localSheetId="0">'Indikativny harm.výziev'!$D$23</definedName>
    <definedName name="_ednref1" localSheetId="0">'Indikativny harm.výziev'!$D$20</definedName>
    <definedName name="_xlnm.Print_Area" localSheetId="0">'Indikativny harm.výziev'!$A$1:$Q$40</definedName>
  </definedNames>
  <calcPr calcId="171027"/>
</workbook>
</file>

<file path=xl/calcChain.xml><?xml version="1.0" encoding="utf-8"?>
<calcChain xmlns="http://schemas.openxmlformats.org/spreadsheetml/2006/main">
  <c r="L20" i="1" l="1"/>
  <c r="L19" i="1"/>
  <c r="J22" i="1" l="1"/>
  <c r="J21" i="1"/>
  <c r="N16" i="1"/>
  <c r="L16" i="1"/>
  <c r="J16" i="1"/>
  <c r="J15" i="1"/>
  <c r="J14" i="1"/>
  <c r="J19" i="1"/>
  <c r="J18" i="1"/>
  <c r="L18" i="1" l="1"/>
  <c r="N18" i="1"/>
  <c r="N19" i="1"/>
  <c r="J17" i="1" l="1"/>
  <c r="J26" i="1"/>
  <c r="J25" i="1"/>
  <c r="J23" i="1"/>
  <c r="K24" i="1" l="1"/>
  <c r="N21" i="1" l="1"/>
  <c r="L21" i="1"/>
  <c r="L25" i="1" l="1"/>
  <c r="J20" i="1"/>
  <c r="N23" i="1" l="1"/>
  <c r="N17" i="1"/>
  <c r="N14" i="1"/>
  <c r="L23" i="1"/>
  <c r="L14" i="1"/>
  <c r="L17" i="1"/>
  <c r="L26" i="1"/>
  <c r="N22" i="1"/>
  <c r="N24" i="1"/>
  <c r="N15" i="1"/>
  <c r="L24" i="1"/>
  <c r="L22" i="1"/>
  <c r="L15" i="1" l="1"/>
</calcChain>
</file>

<file path=xl/sharedStrings.xml><?xml version="1.0" encoding="utf-8"?>
<sst xmlns="http://schemas.openxmlformats.org/spreadsheetml/2006/main" count="184" uniqueCount="89">
  <si>
    <t>OP</t>
  </si>
  <si>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</si>
  <si>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</si>
  <si>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</si>
  <si>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</si>
  <si>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</si>
  <si>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Dátum uzavretia</t>
  </si>
  <si>
    <t>Poznámka: harmonogram výziev podlieha aktualizácii v prípade, ak dôjde k posunu vyhlásenia výzvy zaradenej v harmonograme o viac ako dva mesiace alebo ak dôjde k vecným zmenám v údajoch, ktoré sú uvádzané v harmonograme.</t>
  </si>
  <si>
    <r>
      <rPr>
        <vertAlign val="superscript"/>
        <sz val="11"/>
        <color theme="1"/>
        <rFont val="Times New Roman"/>
        <family val="1"/>
        <charset val="238"/>
      </rPr>
      <t>1</t>
    </r>
    <r>
      <rPr>
        <sz val="11"/>
        <color theme="1"/>
        <rFont val="Times New Roman"/>
        <family val="1"/>
        <charset val="238"/>
      </rPr>
      <t xml:space="preserve"> V harmonograme sa uvádzajú údaje o plánovaných výzvach a súvisiacich výzvach na predkladanie projektových zámerov; harmonogram neobsahuje informácie týkajúce sa vyzvaní (t.j. údaje za národné projekty, veľké projekty a projekty technickej pomoci)</t>
    </r>
  </si>
  <si>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Uvádza sa názov RO v prípade, ak je harmonogram zostavený komplexne za OP (teda vrátane výziev vyhlasovaných SO ) alebo názov SO, ak sa harmonogram týka výlučne výziev vyhlasovaných SO</t>
    </r>
  </si>
  <si>
    <r>
      <rPr>
        <vertAlign val="superscript"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 xml:space="preserve"> Uvádza sa kalendárny mesiac a rok, v ktorom sa plánuje výzva vyhlásiť</t>
    </r>
  </si>
  <si>
    <r>
      <rPr>
        <vertAlign val="superscript"/>
        <sz val="11"/>
        <color theme="1"/>
        <rFont val="Times New Roman"/>
        <family val="1"/>
        <charset val="238"/>
      </rPr>
      <t xml:space="preserve">3 </t>
    </r>
    <r>
      <rPr>
        <sz val="11"/>
        <color theme="1"/>
        <rFont val="Times New Roman"/>
        <family val="1"/>
        <charset val="238"/>
      </rPr>
      <t>RO zverejňuje harmonogram výziev na rok „n+1“ na svojom webovom sídle v termíne najneskôr do 31. decembra kalendárneho roka „n“</t>
    </r>
  </si>
  <si>
    <r>
      <rPr>
        <vertAlign val="superscript"/>
        <sz val="11"/>
        <color theme="1"/>
        <rFont val="Times New Roman"/>
        <family val="1"/>
        <charset val="238"/>
      </rPr>
      <t xml:space="preserve">9 </t>
    </r>
    <r>
      <rPr>
        <sz val="11"/>
        <color theme="1"/>
        <rFont val="Times New Roman"/>
        <family val="1"/>
        <charset val="238"/>
      </rPr>
      <t>Vypĺňa sa v prípade, ak RO vo vzťahu ku konkrétnej výzve plánuje využiť dvojkolový proces výberu ŽoNFP</t>
    </r>
  </si>
  <si>
    <r>
      <rPr>
        <vertAlign val="superscript"/>
        <sz val="11"/>
        <color theme="1"/>
        <rFont val="Times New Roman"/>
        <family val="1"/>
        <charset val="238"/>
      </rPr>
      <t>7</t>
    </r>
    <r>
      <rPr>
        <sz val="11"/>
        <color theme="1"/>
        <rFont val="Times New Roman"/>
        <family val="1"/>
        <charset val="238"/>
      </rPr>
      <t xml:space="preserve"> Uvádza sa iba  v prípade uzavretej výzvy sa, pričom sa  uvedie kalendárny mesiac a rok, v ktorom sa plánuje výzva ukončiť</t>
    </r>
  </si>
  <si>
    <r>
      <rPr>
        <vertAlign val="superscript"/>
        <sz val="11"/>
        <color theme="1"/>
        <rFont val="Times New Roman"/>
        <family val="1"/>
        <charset val="238"/>
      </rPr>
      <t xml:space="preserve">4 </t>
    </r>
    <r>
      <rPr>
        <sz val="11"/>
        <color theme="1"/>
        <rFont val="Times New Roman"/>
        <family val="1"/>
        <charset val="238"/>
      </rPr>
      <t>RO uvedie číslo verzie v celočíselnom označení vzostupne podľa počtu aktualizácii konkrétneho harmonogramu</t>
    </r>
  </si>
  <si>
    <r>
      <rPr>
        <vertAlign val="super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 xml:space="preserve"> Uzavretá výzva/otvorená výzva  </t>
    </r>
  </si>
  <si>
    <t>Špecifický cieľ</t>
  </si>
  <si>
    <t>Oprávnená kategória regiónu</t>
  </si>
  <si>
    <r>
      <rPr>
        <vertAlign val="superscript"/>
        <sz val="11"/>
        <color theme="1"/>
        <rFont val="Times New Roman"/>
        <family val="1"/>
        <charset val="238"/>
      </rPr>
      <t>8</t>
    </r>
    <r>
      <rPr>
        <sz val="11"/>
        <color theme="1"/>
        <rFont val="Times New Roman"/>
        <family val="1"/>
        <charset val="238"/>
      </rPr>
      <t xml:space="preserve"> Uvádza sa RO, resp. SO, ktoré vyhlasujú výzvu v prípade, ak je harmonogram zostavený za celý OP a uvádzajú sa výzvy za RO aj SO</t>
    </r>
  </si>
  <si>
    <t>N/A</t>
  </si>
  <si>
    <t>celé územie SR</t>
  </si>
  <si>
    <t xml:space="preserve"> </t>
  </si>
  <si>
    <t>IROP</t>
  </si>
  <si>
    <t>2 - Ľahší prístup k efektívnym a kvalitnejším verejným službám</t>
  </si>
  <si>
    <t>2.1.3 Modernizovať infraštruktúru ústavných zariadení poskytujúcich akútnu zdravotnú starostlivosť, za účelom zvýšenia ich produktivity a efektívnosti</t>
  </si>
  <si>
    <t>ERDF</t>
  </si>
  <si>
    <t>MZ SR ako SO pre IROP</t>
  </si>
  <si>
    <t>zriaďovatelia zriadení na výkon opatrení sociálnoprávnej ochrany detí a sociálnej kurately: - obec - VÚC, - Ústredie práce, sociálnych vecí a rodiny SR, - akreditované fyzické a právnické osoby
za sociálne služby: obec, VÚC, právnická osoba zriadená obcou alebo založená obcou, právnická osoba zriadená VÚC alebo založená VÚC a iná osoba (neverejný poskytovateľ sociálnej služby, neverejný zriaďovateľ sociálnej služby)</t>
  </si>
  <si>
    <t>4 - Zlepšenie kvality života v regiónoch s dôrazom na životné prostredie</t>
  </si>
  <si>
    <t>obce, VÚC, MVO a občianske združenia, štátny sektor, sektor vysokých škôl, Slovenská správa ciest, prevádzkovatelia/správcovia pozemných komunikácií (Národná diaľničná spoločnosť a.s.), spoločenstvá vlastníkov bytov a nebytových priestorov.</t>
  </si>
  <si>
    <t xml:space="preserve">vyšší územný celok, ústredný orgán štátnej správy, nezisková organizácia ako zriaďovateľ/zakladateľ školy, nezisková organizácia ako poskytovateľ všeobecne prospešných služieb v oblasti vzdelávania, cirkev a náboženská spoločnosť ako zriaďovateľ/zakladateľ školy, združenie ako zriaďovateľ/zakladateľ školy, združenie ako poskytovateľ všeobecne prospešných služieb v oblasti vzdelávania, stredná odborná škola v zriaďovateľskej pôsobnosti vyššieho územného celku, stredná odborná škola v zriaďovateľskej pôsobnosti právnickej osoby, fyzická osoba, právnická osoba </t>
  </si>
  <si>
    <t>vyšší územný celok ako vlastník ciest II. a III. triedy,
Hlavné mesto SR Bratislava ako vlastník ciest II. a III. triedy,
Mesto Košice ako vlastník ciest II. a III. triedy.</t>
  </si>
  <si>
    <t>2.2.3 Zvýšenie počtu žiakov stredných odborných škôl na praktickom vyučovaní</t>
  </si>
  <si>
    <r>
      <t>INDIKATÍVNY HARMONOGRAM VÝZIEV NA PREDKLADANIE ŽIADOSTÍ O NENÁVRATNÝ FINANČNÝ PRÍSPEVOK  (marec 2016 - február 2017)</t>
    </r>
    <r>
      <rPr>
        <b/>
        <vertAlign val="superscript"/>
        <sz val="12"/>
        <color theme="1"/>
        <rFont val="Times New Roman"/>
        <family val="1"/>
        <charset val="238"/>
      </rPr>
      <t>1</t>
    </r>
  </si>
  <si>
    <t xml:space="preserve"> 2 - Ľahší prístup k efektívnym a kvalitnejším verejným službám</t>
  </si>
  <si>
    <t xml:space="preserve"> 3 -  Mobilizácia kreatívneho potenciálu v regiónoch</t>
  </si>
  <si>
    <t>1 -  Bezpečná a ekologická doprava v regiónoch</t>
  </si>
  <si>
    <t xml:space="preserve"> 1 - Bezpečná a ekologická doprava v regiónoch</t>
  </si>
  <si>
    <t>1.1 Zlepšenie dostupnosti k infraštruktúre TEN-T a cestám I. triedy s dôrazom na rozvoj multimodálneho dopravného systému (aktivita - investície do ciest II. a III. triedy)</t>
  </si>
  <si>
    <t xml:space="preserve">3.1 Stimulovanie podpory udržateľnej zamestnanosti a tvorby pracovných miest v kultúrnom a kreatívnom priemysle prostredníctvom vytvorenia priaznivého prostredia pre rozvoj kreatívneho talentu, netechnologických inovácií </t>
  </si>
  <si>
    <t>1.2.2 Zvýšenie atraktivity a prepravnej kapacity nemotorovej dopravy (predovšetkým cyklistickej dopravy) na celkovom počte prepravených osôb.</t>
  </si>
  <si>
    <t>4.3.1 Zlepšenie environmentálnych aspektov v mestách a mestských oblastiach prostredníctvom budovania prvkov zelenej infraštruktúry a adaptáciou urbanizovaného prostredia na zmenu klímy ako aj zavádzaním systémových prvkov znižovania znečistovania ovzdušia a hluku</t>
  </si>
  <si>
    <t xml:space="preserve"> mestá, obce, združenia obcí, vyššie územné celky, subjekty poskytujúce pravidelnú verejnú osobnú dopravu, mimovládne organizácie</t>
  </si>
  <si>
    <t xml:space="preserve"> neziskové organizácie, občianske združenia,
Fyzické osoby - podnikatelia podľa osobitných právnych predpisov - Slobodné povolania podľa § 3 zákona č. 455/1991 Zb. o živnostenskom podnikaní. Týka sa písmena b) využívanie výsledkov duševnej tvorivej činnosti ich autormi (spisovatelia, autori vynálezov, hudobníci, dramatickí umelci, výtvarní umelci atď) a písmena c) pod číslom 8 - Autorizovaný architekt, autorizovaný krajinný architekt a číslom 10-  Reštaurátor kultúrnych pamiatok a zbierkových predmetov, ktoré sú dielami výtvarného umenia
, MSP v kultúrnom priemysle 
</t>
  </si>
  <si>
    <t>1. Bezpečná a ekologická doprava v regiónoch</t>
  </si>
  <si>
    <t>1.2.1 Zvyšovanie atraktivity a konkurencieschopnosti verejnej osobnej dopravy</t>
  </si>
  <si>
    <t>mestá, obce, združenia obcí, vyššie územné celky, subjekty poskytujúce pravidelnú verejnú osobnú dopravu, subjekty organizujúce integrované dopravné systémy (pozn. vzťahuje sa na subjekty vo vlastníctve objednávateľov dopravy)</t>
  </si>
  <si>
    <t>ťažiskové osídlenie SR prvej a druhej úrovne (bratislavsko-trnavské, košicko-prešovské, banskobystricko-zvolenské, žilinsko-martinské, nitrianske, trenčianske, liptovskomikulášsko-ružombersko-dolnokubínske, lučenecko-rimavskosobotské, michalovsko-vranovsko-humenské, novozámocko-komárňanské, popradsko-spišskonovomestské, považskobystricko-púchovské, prievidzské)</t>
  </si>
  <si>
    <t>Región</t>
  </si>
  <si>
    <t>EFRR</t>
  </si>
  <si>
    <r>
      <t>Forma výzvy</t>
    </r>
    <r>
      <rPr>
        <vertAlign val="superscript"/>
        <sz val="12"/>
        <color theme="1"/>
        <rFont val="Times New Roman"/>
        <family val="1"/>
        <charset val="238"/>
      </rPr>
      <t>5</t>
    </r>
  </si>
  <si>
    <r>
      <t>Dátum vyhlásenia výzvy</t>
    </r>
    <r>
      <rPr>
        <vertAlign val="superscript"/>
        <sz val="12"/>
        <color theme="1"/>
        <rFont val="Times New Roman"/>
        <family val="1"/>
        <charset val="238"/>
      </rPr>
      <t>6</t>
    </r>
  </si>
  <si>
    <r>
      <t>Dátum uzavretia výzvy</t>
    </r>
    <r>
      <rPr>
        <vertAlign val="superscript"/>
        <sz val="12"/>
        <color theme="1"/>
        <rFont val="Times New Roman"/>
        <family val="1"/>
        <charset val="238"/>
      </rPr>
      <t>7</t>
    </r>
  </si>
  <si>
    <r>
      <t>Poskytovateľ</t>
    </r>
    <r>
      <rPr>
        <vertAlign val="superscript"/>
        <sz val="12"/>
        <color theme="1"/>
        <rFont val="Times New Roman"/>
        <family val="1"/>
        <charset val="238"/>
      </rPr>
      <t>8</t>
    </r>
  </si>
  <si>
    <r>
      <t>Výzva na predkladanie projektových zámerov</t>
    </r>
    <r>
      <rPr>
        <vertAlign val="superscript"/>
        <sz val="12"/>
        <rFont val="Times New Roman"/>
        <family val="1"/>
        <charset val="238"/>
      </rPr>
      <t>9</t>
    </r>
  </si>
  <si>
    <t>2 - Ľahší prístup k efektívnym a kvalitnejším verejným službám</t>
  </si>
  <si>
    <t>vyšší územný celok ako zriadovateľ ZŠ, obec ako zriadovateľ ZŠ, mestská časť hlavného mesta SR Bratislava ako zriaďovateľ ZŠ, mestská časť mesta Košice ako zriaďovateľ ZŠ, - okresný úrad ako zriaďovateľ ZŠ, ústredný orgán štátnej správy ako zriaďovateľ subjektov  výchovy  a vzdelávania, nezisková organizácia ako zriaďovateľ/zakladateľ ZŠ, - nezisková organizácia založené ako poskytovateľ všeobecne prospešných služieb v oblasti vzdelávania, cirkev a náboženská spoločnosť ako zriaďovateľ/zakladateľ ZŠ, združenie ako zriaďovateľ/zakladateľ ZŠ, - združenie ako poskytovateľ všeobecne prospešných služieb v oblasti vzdelávania, fyzická osoba, právnicka osoba</t>
  </si>
  <si>
    <t>1.2.1 Strategické dokumenty</t>
  </si>
  <si>
    <t>vyššie územné celky a krajské méstá</t>
  </si>
  <si>
    <t>november 2016</t>
  </si>
  <si>
    <t>menej rozvinutý región</t>
  </si>
  <si>
    <t>Všeobecné nemocnice - iba v rámci zracionalizovanej siete poskytovateľov akútnej ústavnej ZS</t>
  </si>
  <si>
    <t>október 2016</t>
  </si>
  <si>
    <t>január 2017</t>
  </si>
  <si>
    <t>Menej rozvinutý ŠR</t>
  </si>
  <si>
    <t>Viac rozvinutý ŠR</t>
  </si>
  <si>
    <t>Menej rozvinutý ERDF</t>
  </si>
  <si>
    <t>Viac rozvinutý ERDF</t>
  </si>
  <si>
    <r>
      <t xml:space="preserve">2.1.1 Podporiť prechod poskytovania sociálnych služieb a zabezpečenia výkonu opatrení sociálnej ochrany detí a sociálnej kurately v zariadení z inštiticionálnej formy na komunitnú a podporiť rozvoj služieb starostlivosti o dieťa do troch rokov veku na komunitnej úrovni - </t>
    </r>
    <r>
      <rPr>
        <i/>
        <sz val="12"/>
        <color theme="1"/>
        <rFont val="Arial Narrow"/>
        <family val="2"/>
        <charset val="238"/>
      </rPr>
      <t>výzva na deinštitucionalizáciu poskytovania sociálnych služieb a zabezpečenia výkonu opatrení sociálnoprávnej ochrany detí a sociálnej kurately existujúcich zariaení z inštitucionálnej formy na komunitnú úroveň</t>
    </r>
  </si>
  <si>
    <r>
      <t xml:space="preserve">2.1.1  Podporiť prechod poskytovania sociálnych služieb a zabezpečenia výkonu opatrení sociálnej ochrany detí a sociálnej kurately v zariadení z inštiticionálnej formy na komunitnú a podporiť rozvoj služieb starostlivosti o dieťa do troch rokov veku na komunitnej úrovni - </t>
    </r>
    <r>
      <rPr>
        <i/>
        <sz val="12"/>
        <color theme="1"/>
        <rFont val="Arial Narrow"/>
        <family val="2"/>
        <charset val="238"/>
      </rPr>
      <t>výzva na rozvoj nových alebo existujúcich sociálnych služieb a výkonu opatrení sociálnoprávnej ochrany detí a sociálnej kurately na komunitnej úrovni</t>
    </r>
  </si>
  <si>
    <r>
      <t xml:space="preserve">2.2.2 </t>
    </r>
    <r>
      <rPr>
        <i/>
        <sz val="12"/>
        <color theme="1"/>
        <rFont val="Arial Narrow"/>
        <family val="2"/>
        <charset val="238"/>
      </rPr>
      <t>Zlepšenie kľúčových kompetencií žiakov základných škôl</t>
    </r>
  </si>
  <si>
    <t>obec ako zriadovateľ školy, cirkev a náboženská spoločnosť ako zriadovateľ/zakladateľ školy, združenie ako zakladateľ/zriadovateľ školy, právnická osoba, fyzická osoba, mestská časť mesta Košice akom zriadovateľ školy, mestská časť mesta Bratislava ako zriadovateľ školy, okresný úrad</t>
  </si>
  <si>
    <t>2.2.1 Zvýšenie hrubej zaškolenosti detí materských škôl</t>
  </si>
  <si>
    <r>
      <rPr>
        <b/>
        <sz val="12"/>
        <color theme="1"/>
        <rFont val="Times New Roman"/>
        <family val="1"/>
        <charset val="238"/>
      </rPr>
      <t>Riadiaci orgán</t>
    </r>
    <r>
      <rPr>
        <sz val="12"/>
        <color theme="1"/>
        <rFont val="Times New Roman"/>
        <family val="1"/>
        <charset val="238"/>
      </rPr>
      <t>/Sprostredkovateľský orgán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: Integrovaný regionálny operačný program</t>
    </r>
  </si>
  <si>
    <r>
      <t>Dátum schválenia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: </t>
    </r>
  </si>
  <si>
    <t>4.2.1 Zvýšenie podielu obyvateľstva so zlepšeným zásobovaním pitnou vodou a odvádzanie a čistenie odpadových vôd verejnou kanalizáciou bez negatívnych dopadov na životné prostredie</t>
  </si>
  <si>
    <t>február 2017</t>
  </si>
  <si>
    <t>otvorená</t>
  </si>
  <si>
    <t>do vyčerpania alokácie</t>
  </si>
  <si>
    <t xml:space="preserve">verejný sektor (obce, združenia obcí),
-vlastníci verejných vodovodov a/alebo verejných kanalizácií podľa zákona o verejných vodovodoch a verejných kanalizáciách,
právnické osoby oprávnené na podnikanie v oblasti verejných vodovodov a/alebo verejných kanalizácií vymedzené v zákone o verejných vodovodoch a verejných kanalizáciách
</t>
  </si>
  <si>
    <t>december 2016</t>
  </si>
  <si>
    <r>
      <t>Verzia</t>
    </r>
    <r>
      <rPr>
        <vertAlign val="super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: 5 (aktualizácia november 2016)</t>
    </r>
  </si>
  <si>
    <t>apríl 2017</t>
  </si>
  <si>
    <t>RO pre IROP</t>
  </si>
  <si>
    <t>MK SR ako SO pre IROP</t>
  </si>
  <si>
    <t xml:space="preserve">uzavretá </t>
  </si>
  <si>
    <t>marec 2017</t>
  </si>
  <si>
    <t>celé územie SR*</t>
  </si>
  <si>
    <t>* so zohľadnením územnej koncentrácie príspevku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</si>
</sst>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theme="1"/>
      <name val="Arial Narrow"/>
      <family val="2"/>
      <charset val="238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rgb="FFFF0000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6" fillId="0" borderId="0" xfId="0" applyFont="1"/>
    <xf numFmtId="0" fontId="7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/>
    <xf numFmtId="0" fontId="10" fillId="0" borderId="0" xfId="0" applyFont="1"/>
    <xf numFmtId="0" fontId="4" fillId="0" borderId="0" xfId="0" applyFont="1"/>
    <xf numFmtId="0" fontId="0" fillId="0" borderId="0" xfId="0"/>
    <xf numFmtId="0" fontId="0" fillId="0" borderId="0" xfId="0"/>
    <xf numFmtId="0" fontId="6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14" fontId="14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17" fontId="14" fillId="3" borderId="7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3" fontId="14" fillId="0" borderId="8" xfId="0" applyNumberFormat="1" applyFont="1" applyFill="1" applyBorder="1" applyAlignment="1">
      <alignment horizontal="center" vertical="center"/>
    </xf>
    <xf numFmtId="14" fontId="14" fillId="0" borderId="7" xfId="0" applyNumberFormat="1" applyFont="1" applyFill="1" applyBorder="1" applyAlignment="1">
      <alignment horizontal="center" vertical="center" wrapText="1"/>
    </xf>
    <xf numFmtId="3" fontId="16" fillId="0" borderId="8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5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wrapText="1"/>
    </xf>
    <xf numFmtId="0" fontId="15" fillId="0" borderId="7" xfId="0" applyFont="1" applyFill="1" applyBorder="1" applyAlignment="1">
      <alignment horizontal="center" vertical="center" wrapText="1"/>
    </xf>
    <xf numFmtId="3" fontId="14" fillId="0" borderId="8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center" vertical="center" wrapText="1"/>
    </xf>
    <xf numFmtId="3" fontId="15" fillId="0" borderId="8" xfId="0" applyNumberFormat="1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4" fontId="20" fillId="0" borderId="0" xfId="0" applyNumberFormat="1" applyFont="1"/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14" fontId="14" fillId="4" borderId="8" xfId="0" applyNumberFormat="1" applyFont="1" applyFill="1" applyBorder="1" applyAlignment="1">
      <alignment horizontal="center" vertical="center" wrapText="1"/>
    </xf>
    <xf numFmtId="49" fontId="15" fillId="4" borderId="8" xfId="0" applyNumberFormat="1" applyFont="1" applyFill="1" applyBorder="1" applyAlignment="1">
      <alignment horizontal="center" vertical="center"/>
    </xf>
    <xf numFmtId="3" fontId="15" fillId="4" borderId="8" xfId="0" applyNumberFormat="1" applyFont="1" applyFill="1" applyBorder="1" applyAlignment="1">
      <alignment horizontal="center" vertical="center"/>
    </xf>
    <xf numFmtId="3" fontId="14" fillId="4" borderId="8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/>
    </xf>
    <xf numFmtId="3" fontId="15" fillId="4" borderId="8" xfId="0" applyNumberFormat="1" applyFont="1" applyFill="1" applyBorder="1" applyAlignment="1">
      <alignment horizontal="center" vertical="center" wrapText="1"/>
    </xf>
    <xf numFmtId="3" fontId="15" fillId="4" borderId="7" xfId="0" applyNumberFormat="1" applyFont="1" applyFill="1" applyBorder="1" applyAlignment="1">
      <alignment horizontal="center" vertical="center" wrapText="1"/>
    </xf>
    <xf numFmtId="4" fontId="19" fillId="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4" fontId="22" fillId="4" borderId="10" xfId="0" applyNumberFormat="1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14" fontId="15" fillId="0" borderId="8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6" fillId="5" borderId="8" xfId="0" applyFont="1" applyFill="1" applyBorder="1" applyAlignment="1">
      <alignment horizontal="center" vertical="center" wrapText="1"/>
    </xf>
    <xf numFmtId="3" fontId="14" fillId="5" borderId="8" xfId="0" applyNumberFormat="1" applyFont="1" applyFill="1" applyBorder="1" applyAlignment="1">
      <alignment horizontal="center" vertical="center" wrapText="1"/>
    </xf>
    <xf numFmtId="49" fontId="15" fillId="5" borderId="8" xfId="0" applyNumberFormat="1" applyFont="1" applyFill="1" applyBorder="1" applyAlignment="1">
      <alignment horizontal="center" vertical="center" wrapText="1"/>
    </xf>
    <xf numFmtId="49" fontId="15" fillId="6" borderId="8" xfId="0" applyNumberFormat="1" applyFont="1" applyFill="1" applyBorder="1" applyAlignment="1">
      <alignment horizontal="center" vertical="center" wrapText="1"/>
    </xf>
    <xf numFmtId="3" fontId="15" fillId="5" borderId="8" xfId="0" applyNumberFormat="1" applyFont="1" applyFill="1" applyBorder="1" applyAlignment="1">
      <alignment horizontal="center" vertical="center" wrapText="1"/>
    </xf>
    <xf numFmtId="49" fontId="15" fillId="5" borderId="9" xfId="0" applyNumberFormat="1" applyFont="1" applyFill="1" applyBorder="1" applyAlignment="1">
      <alignment horizontal="center" vertical="center" wrapText="1"/>
    </xf>
    <xf numFmtId="3" fontId="15" fillId="5" borderId="7" xfId="0" applyNumberFormat="1" applyFont="1" applyFill="1" applyBorder="1" applyAlignment="1">
      <alignment horizontal="center" vertical="center" wrapText="1"/>
    </xf>
    <xf numFmtId="3" fontId="16" fillId="5" borderId="8" xfId="0" applyNumberFormat="1" applyFont="1" applyFill="1" applyBorder="1" applyAlignment="1">
      <alignment horizontal="center" vertical="center" wrapText="1"/>
    </xf>
    <xf numFmtId="14" fontId="14" fillId="5" borderId="7" xfId="0" applyNumberFormat="1" applyFont="1" applyFill="1" applyBorder="1" applyAlignment="1">
      <alignment horizontal="center" vertical="center" wrapText="1"/>
    </xf>
    <xf numFmtId="14" fontId="14" fillId="5" borderId="8" xfId="0" applyNumberFormat="1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</cellXfs>
  <cellStyles count="9">
    <cellStyle name="Normálna" xfId="0" builtinId="0"/>
    <cellStyle name="Normálna 2" xfId="2"/>
    <cellStyle name="Normálna 2 2" xfId="4"/>
    <cellStyle name="Normálna 2 2 2" xfId="8"/>
    <cellStyle name="Normálna 2 3" xfId="6"/>
    <cellStyle name="Normálna 3" xfId="1"/>
    <cellStyle name="Normálna 3 2" xfId="3"/>
    <cellStyle name="Normálna 3 2 2" xfId="7"/>
    <cellStyle name="Normálna 3 3" xfId="5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0"/>
  <sheetViews>
    <sheetView tabSelected="1" view="pageBreakPreview" zoomScale="80" zoomScaleNormal="70" zoomScaleSheetLayoutView="80" workbookViewId="0">
      <pane ySplit="12" topLeftCell="A13" activePane="bottomLeft" state="frozen"/>
      <selection pane="bottomLeft" activeCell="C23" sqref="C23"/>
    </sheetView>
  </sheetViews>
  <sheetFormatPr defaultRowHeight="15" x14ac:dyDescent="0.25"/>
  <cols>
    <col min="1" max="1" width="16.28515625" customWidth="1"/>
    <col min="2" max="2" width="14.85546875" customWidth="1"/>
    <col min="3" max="3" width="31.140625" customWidth="1"/>
    <col min="4" max="4" width="43.28515625" customWidth="1"/>
    <col min="5" max="5" width="29.5703125" customWidth="1"/>
    <col min="6" max="7" width="11.7109375" customWidth="1"/>
    <col min="8" max="8" width="17.42578125" customWidth="1"/>
    <col min="9" max="9" width="14.28515625" customWidth="1"/>
    <col min="10" max="10" width="16.5703125" customWidth="1"/>
    <col min="11" max="13" width="16.140625" style="11" customWidth="1"/>
    <col min="14" max="14" width="20.140625" style="11" customWidth="1"/>
    <col min="15" max="15" width="15.85546875" customWidth="1"/>
    <col min="16" max="16" width="15" customWidth="1"/>
    <col min="17" max="17" width="14.85546875" customWidth="1"/>
    <col min="18" max="18" width="25.42578125" customWidth="1"/>
  </cols>
  <sheetData>
    <row r="2" spans="1:17" ht="18.75" x14ac:dyDescent="0.25">
      <c r="A2" s="2" t="s">
        <v>33</v>
      </c>
    </row>
    <row r="4" spans="1:17" ht="15.75" x14ac:dyDescent="0.25">
      <c r="A4" s="1"/>
      <c r="B4" s="1"/>
    </row>
    <row r="5" spans="1:17" ht="18" customHeight="1" x14ac:dyDescent="0.25">
      <c r="A5" s="5" t="s">
        <v>73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40"/>
      <c r="N5" s="41"/>
      <c r="O5" s="41"/>
      <c r="P5" s="6"/>
      <c r="Q5" s="6"/>
    </row>
    <row r="6" spans="1:17" ht="18.75" x14ac:dyDescent="0.25">
      <c r="A6" s="80" t="s">
        <v>74</v>
      </c>
      <c r="B6" s="80"/>
      <c r="C6" s="4"/>
      <c r="L6" s="37"/>
      <c r="M6" s="38"/>
      <c r="O6" s="38"/>
      <c r="Q6" s="38"/>
    </row>
    <row r="7" spans="1:17" x14ac:dyDescent="0.25">
      <c r="A7" s="81" t="s">
        <v>81</v>
      </c>
      <c r="B7" s="82"/>
      <c r="C7" s="82"/>
      <c r="D7" s="82"/>
      <c r="L7" s="37"/>
      <c r="M7" s="38"/>
      <c r="O7" s="38"/>
      <c r="Q7" s="38"/>
    </row>
    <row r="8" spans="1:17" x14ac:dyDescent="0.25">
      <c r="M8" s="38"/>
      <c r="O8" s="38"/>
      <c r="Q8" s="38"/>
    </row>
    <row r="9" spans="1:17" x14ac:dyDescent="0.25">
      <c r="M9" s="39"/>
      <c r="O9" s="39"/>
    </row>
    <row r="10" spans="1:17" ht="15" customHeight="1" x14ac:dyDescent="0.25">
      <c r="A10" s="66" t="s">
        <v>0</v>
      </c>
      <c r="B10" s="66" t="s">
        <v>5</v>
      </c>
      <c r="C10" s="66" t="s">
        <v>16</v>
      </c>
      <c r="D10" s="69" t="s">
        <v>1</v>
      </c>
      <c r="E10" s="69" t="s">
        <v>17</v>
      </c>
      <c r="F10" s="66" t="s">
        <v>2</v>
      </c>
      <c r="G10" s="66" t="s">
        <v>50</v>
      </c>
      <c r="H10" s="66" t="s">
        <v>51</v>
      </c>
      <c r="I10" s="66" t="s">
        <v>52</v>
      </c>
      <c r="J10" s="66" t="s">
        <v>3</v>
      </c>
      <c r="K10" s="76" t="s">
        <v>48</v>
      </c>
      <c r="L10" s="76"/>
      <c r="M10" s="76"/>
      <c r="N10" s="76"/>
      <c r="O10" s="66" t="s">
        <v>53</v>
      </c>
      <c r="P10" s="72" t="s">
        <v>54</v>
      </c>
      <c r="Q10" s="73"/>
    </row>
    <row r="11" spans="1:17" ht="26.25" customHeight="1" x14ac:dyDescent="0.25">
      <c r="A11" s="67"/>
      <c r="B11" s="67"/>
      <c r="C11" s="67"/>
      <c r="D11" s="70"/>
      <c r="E11" s="70"/>
      <c r="F11" s="67"/>
      <c r="G11" s="67"/>
      <c r="H11" s="67"/>
      <c r="I11" s="67"/>
      <c r="J11" s="67"/>
      <c r="K11" s="76"/>
      <c r="L11" s="76"/>
      <c r="M11" s="76"/>
      <c r="N11" s="76"/>
      <c r="O11" s="67"/>
      <c r="P11" s="74"/>
      <c r="Q11" s="75"/>
    </row>
    <row r="12" spans="1:17" ht="88.5" customHeight="1" x14ac:dyDescent="0.25">
      <c r="A12" s="68"/>
      <c r="B12" s="68"/>
      <c r="C12" s="68"/>
      <c r="D12" s="71"/>
      <c r="E12" s="71"/>
      <c r="F12" s="68"/>
      <c r="G12" s="68"/>
      <c r="H12" s="68"/>
      <c r="I12" s="68"/>
      <c r="J12" s="68"/>
      <c r="K12" s="12" t="s">
        <v>66</v>
      </c>
      <c r="L12" s="12" t="s">
        <v>64</v>
      </c>
      <c r="M12" s="65" t="s">
        <v>67</v>
      </c>
      <c r="N12" s="64" t="s">
        <v>65</v>
      </c>
      <c r="O12" s="68"/>
      <c r="P12" s="13" t="s">
        <v>4</v>
      </c>
      <c r="Q12" s="13" t="s">
        <v>6</v>
      </c>
    </row>
    <row r="13" spans="1:17" s="10" customFormat="1" ht="15" customHeight="1" x14ac:dyDescent="0.25">
      <c r="A13" s="14"/>
      <c r="B13" s="14"/>
      <c r="C13" s="15"/>
      <c r="D13" s="16"/>
      <c r="E13" s="16"/>
      <c r="F13" s="14"/>
      <c r="G13" s="14"/>
      <c r="H13" s="17"/>
      <c r="I13" s="18"/>
      <c r="J13" s="18"/>
      <c r="K13" s="18"/>
      <c r="L13" s="18"/>
      <c r="M13" s="18"/>
      <c r="N13" s="18"/>
      <c r="O13" s="14"/>
      <c r="P13" s="19"/>
      <c r="Q13" s="19"/>
    </row>
    <row r="14" spans="1:17" s="11" customFormat="1" ht="99.75" customHeight="1" x14ac:dyDescent="0.25">
      <c r="A14" s="77" t="s">
        <v>22</v>
      </c>
      <c r="B14" s="21" t="s">
        <v>37</v>
      </c>
      <c r="C14" s="21" t="s">
        <v>38</v>
      </c>
      <c r="D14" s="21" t="s">
        <v>31</v>
      </c>
      <c r="E14" s="21" t="s">
        <v>20</v>
      </c>
      <c r="F14" s="24" t="s">
        <v>25</v>
      </c>
      <c r="G14" s="25" t="s">
        <v>77</v>
      </c>
      <c r="H14" s="54" t="s">
        <v>59</v>
      </c>
      <c r="I14" s="54" t="s">
        <v>78</v>
      </c>
      <c r="J14" s="35">
        <f t="shared" ref="J14:J19" si="0">K14+M14</f>
        <v>144886395</v>
      </c>
      <c r="K14" s="35">
        <v>137956395</v>
      </c>
      <c r="L14" s="31">
        <f t="shared" ref="L14:L18" si="1">(K14/0.85)*0.1</f>
        <v>16230164.117647059</v>
      </c>
      <c r="M14" s="33">
        <v>6930000</v>
      </c>
      <c r="N14" s="31">
        <f t="shared" ref="N14:N19" si="2">(M14/0.5)*0.45</f>
        <v>6237000</v>
      </c>
      <c r="O14" s="20" t="s">
        <v>83</v>
      </c>
      <c r="P14" s="54" t="s">
        <v>19</v>
      </c>
      <c r="Q14" s="54" t="s">
        <v>19</v>
      </c>
    </row>
    <row r="15" spans="1:17" s="11" customFormat="1" ht="276.75" customHeight="1" x14ac:dyDescent="0.25">
      <c r="A15" s="79"/>
      <c r="B15" s="77" t="s">
        <v>44</v>
      </c>
      <c r="C15" s="91" t="s">
        <v>45</v>
      </c>
      <c r="D15" s="30" t="s">
        <v>46</v>
      </c>
      <c r="E15" s="27" t="s">
        <v>47</v>
      </c>
      <c r="F15" s="42" t="s">
        <v>25</v>
      </c>
      <c r="G15" s="25" t="s">
        <v>77</v>
      </c>
      <c r="H15" s="55" t="s">
        <v>80</v>
      </c>
      <c r="I15" s="54" t="s">
        <v>78</v>
      </c>
      <c r="J15" s="33">
        <f t="shared" si="0"/>
        <v>33054700</v>
      </c>
      <c r="K15" s="34">
        <v>31484022</v>
      </c>
      <c r="L15" s="31">
        <f t="shared" si="1"/>
        <v>3704002.5882352944</v>
      </c>
      <c r="M15" s="89">
        <v>1570678</v>
      </c>
      <c r="N15" s="31">
        <f t="shared" si="2"/>
        <v>1413610.2</v>
      </c>
      <c r="O15" s="20" t="s">
        <v>83</v>
      </c>
      <c r="P15" s="86" t="s">
        <v>19</v>
      </c>
      <c r="Q15" s="86" t="s">
        <v>19</v>
      </c>
    </row>
    <row r="16" spans="1:17" s="11" customFormat="1" ht="31.5" x14ac:dyDescent="0.25">
      <c r="A16" s="79"/>
      <c r="B16" s="78"/>
      <c r="C16" s="23" t="s">
        <v>57</v>
      </c>
      <c r="D16" s="30" t="s">
        <v>58</v>
      </c>
      <c r="E16" s="27" t="s">
        <v>20</v>
      </c>
      <c r="F16" s="42" t="s">
        <v>25</v>
      </c>
      <c r="G16" s="25" t="s">
        <v>77</v>
      </c>
      <c r="H16" s="55" t="s">
        <v>62</v>
      </c>
      <c r="I16" s="54" t="s">
        <v>78</v>
      </c>
      <c r="J16" s="57">
        <f t="shared" si="0"/>
        <v>6329800</v>
      </c>
      <c r="K16" s="58">
        <v>6089800</v>
      </c>
      <c r="L16" s="57">
        <f>(K16/0.85)*0.1</f>
        <v>716447.05882352951</v>
      </c>
      <c r="M16" s="58">
        <v>240000</v>
      </c>
      <c r="N16" s="57">
        <f>(M16/0.5)*0.45</f>
        <v>216000</v>
      </c>
      <c r="O16" s="20" t="s">
        <v>83</v>
      </c>
      <c r="P16" s="54" t="s">
        <v>19</v>
      </c>
      <c r="Q16" s="54" t="s">
        <v>19</v>
      </c>
    </row>
    <row r="17" spans="1:18" s="11" customFormat="1" ht="78.75" x14ac:dyDescent="0.25">
      <c r="A17" s="79"/>
      <c r="B17" s="25" t="s">
        <v>36</v>
      </c>
      <c r="C17" s="83" t="s">
        <v>40</v>
      </c>
      <c r="D17" s="20" t="s">
        <v>42</v>
      </c>
      <c r="E17" s="21" t="s">
        <v>20</v>
      </c>
      <c r="F17" s="25" t="s">
        <v>25</v>
      </c>
      <c r="G17" s="25" t="s">
        <v>77</v>
      </c>
      <c r="H17" s="32" t="s">
        <v>80</v>
      </c>
      <c r="I17" s="54" t="s">
        <v>78</v>
      </c>
      <c r="J17" s="24">
        <f t="shared" si="0"/>
        <v>24000000</v>
      </c>
      <c r="K17" s="36">
        <v>23000000</v>
      </c>
      <c r="L17" s="31">
        <f t="shared" si="1"/>
        <v>2705882.3529411769</v>
      </c>
      <c r="M17" s="90">
        <v>1000000</v>
      </c>
      <c r="N17" s="31">
        <f t="shared" si="2"/>
        <v>900000</v>
      </c>
      <c r="O17" s="20" t="s">
        <v>83</v>
      </c>
      <c r="P17" s="86" t="s">
        <v>19</v>
      </c>
      <c r="Q17" s="86" t="s">
        <v>19</v>
      </c>
    </row>
    <row r="18" spans="1:18" s="11" customFormat="1" ht="275.25" customHeight="1" x14ac:dyDescent="0.25">
      <c r="A18" s="79"/>
      <c r="B18" s="20" t="s">
        <v>23</v>
      </c>
      <c r="C18" s="92" t="s">
        <v>68</v>
      </c>
      <c r="D18" s="21" t="s">
        <v>27</v>
      </c>
      <c r="E18" s="21" t="s">
        <v>20</v>
      </c>
      <c r="F18" s="20" t="s">
        <v>25</v>
      </c>
      <c r="G18" s="25" t="s">
        <v>77</v>
      </c>
      <c r="H18" s="32" t="s">
        <v>76</v>
      </c>
      <c r="I18" s="54" t="s">
        <v>78</v>
      </c>
      <c r="J18" s="52">
        <f t="shared" si="0"/>
        <v>69449470</v>
      </c>
      <c r="K18" s="53">
        <v>64699470</v>
      </c>
      <c r="L18" s="53">
        <f t="shared" si="1"/>
        <v>7611702.3529411769</v>
      </c>
      <c r="M18" s="84">
        <v>4750000</v>
      </c>
      <c r="N18" s="31">
        <f t="shared" si="2"/>
        <v>4275000</v>
      </c>
      <c r="O18" s="20" t="s">
        <v>83</v>
      </c>
      <c r="P18" s="86" t="s">
        <v>19</v>
      </c>
      <c r="Q18" s="86" t="s">
        <v>19</v>
      </c>
      <c r="R18" s="26"/>
    </row>
    <row r="19" spans="1:18" s="10" customFormat="1" ht="256.5" customHeight="1" x14ac:dyDescent="0.25">
      <c r="A19" s="79"/>
      <c r="B19" s="20" t="s">
        <v>23</v>
      </c>
      <c r="C19" s="92" t="s">
        <v>69</v>
      </c>
      <c r="D19" s="21" t="s">
        <v>27</v>
      </c>
      <c r="E19" s="21" t="s">
        <v>20</v>
      </c>
      <c r="F19" s="20" t="s">
        <v>25</v>
      </c>
      <c r="G19" s="25" t="s">
        <v>77</v>
      </c>
      <c r="H19" s="32" t="s">
        <v>76</v>
      </c>
      <c r="I19" s="54" t="s">
        <v>78</v>
      </c>
      <c r="J19" s="35">
        <f t="shared" si="0"/>
        <v>70863397</v>
      </c>
      <c r="K19" s="31">
        <v>66046669</v>
      </c>
      <c r="L19" s="31">
        <f>(K19/0.85)*0.1</f>
        <v>7770196.3529411769</v>
      </c>
      <c r="M19" s="84">
        <v>4816728</v>
      </c>
      <c r="N19" s="31">
        <f t="shared" si="2"/>
        <v>4335055.2</v>
      </c>
      <c r="O19" s="20" t="s">
        <v>83</v>
      </c>
      <c r="P19" s="85" t="s">
        <v>76</v>
      </c>
      <c r="Q19" s="85" t="s">
        <v>82</v>
      </c>
      <c r="R19" s="26"/>
    </row>
    <row r="20" spans="1:18" s="11" customFormat="1" ht="90" customHeight="1" x14ac:dyDescent="0.25">
      <c r="A20" s="79"/>
      <c r="B20" s="62" t="s">
        <v>55</v>
      </c>
      <c r="C20" s="63" t="s">
        <v>24</v>
      </c>
      <c r="D20" s="21" t="s">
        <v>61</v>
      </c>
      <c r="E20" s="21" t="s">
        <v>60</v>
      </c>
      <c r="F20" s="21" t="s">
        <v>25</v>
      </c>
      <c r="G20" s="21" t="s">
        <v>85</v>
      </c>
      <c r="H20" s="32" t="s">
        <v>80</v>
      </c>
      <c r="I20" s="32" t="s">
        <v>86</v>
      </c>
      <c r="J20" s="35">
        <f>K20</f>
        <v>50000000</v>
      </c>
      <c r="K20" s="33">
        <v>50000000</v>
      </c>
      <c r="L20" s="31">
        <f>(K20/0.85)*0.1</f>
        <v>5882352.9411764713</v>
      </c>
      <c r="M20" s="54" t="s">
        <v>19</v>
      </c>
      <c r="N20" s="54" t="s">
        <v>19</v>
      </c>
      <c r="O20" s="21" t="s">
        <v>26</v>
      </c>
      <c r="P20" s="54" t="s">
        <v>19</v>
      </c>
      <c r="Q20" s="54" t="s">
        <v>19</v>
      </c>
      <c r="R20" s="26"/>
    </row>
    <row r="21" spans="1:18" s="11" customFormat="1" ht="124.5" customHeight="1" x14ac:dyDescent="0.25">
      <c r="A21" s="79"/>
      <c r="B21" s="21" t="s">
        <v>34</v>
      </c>
      <c r="C21" s="93" t="s">
        <v>72</v>
      </c>
      <c r="D21" s="21" t="s">
        <v>71</v>
      </c>
      <c r="E21" s="21" t="s">
        <v>87</v>
      </c>
      <c r="F21" s="21" t="s">
        <v>25</v>
      </c>
      <c r="G21" s="25" t="s">
        <v>77</v>
      </c>
      <c r="H21" s="32" t="s">
        <v>59</v>
      </c>
      <c r="I21" s="54" t="s">
        <v>78</v>
      </c>
      <c r="J21" s="52">
        <f>K21+M21</f>
        <v>79757690</v>
      </c>
      <c r="K21" s="57">
        <v>71757690</v>
      </c>
      <c r="L21" s="57">
        <f>(K21/0.85)*0.1</f>
        <v>8442081.1764705889</v>
      </c>
      <c r="M21" s="87">
        <v>8000000</v>
      </c>
      <c r="N21" s="33">
        <f>(M21/0.5)*0.45</f>
        <v>7200000</v>
      </c>
      <c r="O21" s="20" t="s">
        <v>83</v>
      </c>
      <c r="P21" s="85" t="s">
        <v>59</v>
      </c>
      <c r="Q21" s="88" t="s">
        <v>63</v>
      </c>
      <c r="R21" s="60"/>
    </row>
    <row r="22" spans="1:18" s="11" customFormat="1" ht="252" x14ac:dyDescent="0.25">
      <c r="A22" s="79"/>
      <c r="B22" s="21" t="s">
        <v>55</v>
      </c>
      <c r="C22" s="94" t="s">
        <v>70</v>
      </c>
      <c r="D22" s="20" t="s">
        <v>56</v>
      </c>
      <c r="E22" s="21" t="s">
        <v>87</v>
      </c>
      <c r="F22" s="20" t="s">
        <v>49</v>
      </c>
      <c r="G22" s="25" t="s">
        <v>77</v>
      </c>
      <c r="H22" s="32" t="s">
        <v>80</v>
      </c>
      <c r="I22" s="54" t="s">
        <v>78</v>
      </c>
      <c r="J22" s="31">
        <f>K22+M22</f>
        <v>35601822</v>
      </c>
      <c r="K22" s="31">
        <v>31601822</v>
      </c>
      <c r="L22" s="31">
        <f>(K22/0.85)*0.1</f>
        <v>3717861.411764706</v>
      </c>
      <c r="M22" s="84">
        <v>4000000</v>
      </c>
      <c r="N22" s="31">
        <f t="shared" ref="N22:N24" si="3">(M22/0.5)*0.45</f>
        <v>3600000</v>
      </c>
      <c r="O22" s="20" t="s">
        <v>83</v>
      </c>
      <c r="P22" s="85" t="s">
        <v>80</v>
      </c>
      <c r="Q22" s="88" t="s">
        <v>76</v>
      </c>
      <c r="R22" s="61"/>
    </row>
    <row r="23" spans="1:18" s="11" customFormat="1" ht="225.75" customHeight="1" x14ac:dyDescent="0.25">
      <c r="A23" s="79"/>
      <c r="B23" s="20" t="s">
        <v>34</v>
      </c>
      <c r="C23" s="92" t="s">
        <v>32</v>
      </c>
      <c r="D23" s="21" t="s">
        <v>30</v>
      </c>
      <c r="E23" s="21" t="s">
        <v>87</v>
      </c>
      <c r="F23" s="20" t="s">
        <v>25</v>
      </c>
      <c r="G23" s="25" t="s">
        <v>77</v>
      </c>
      <c r="H23" s="32" t="s">
        <v>80</v>
      </c>
      <c r="I23" s="54" t="s">
        <v>78</v>
      </c>
      <c r="J23" s="22">
        <f>K23+M23</f>
        <v>94832378</v>
      </c>
      <c r="K23" s="22">
        <v>89832378</v>
      </c>
      <c r="L23" s="31">
        <f>(K23/0.85)*0.1</f>
        <v>10568515.058823531</v>
      </c>
      <c r="M23" s="84">
        <v>5000000</v>
      </c>
      <c r="N23" s="31">
        <f>(M23/0.5)*0.45</f>
        <v>4500000</v>
      </c>
      <c r="O23" s="20" t="s">
        <v>83</v>
      </c>
      <c r="P23" s="85" t="s">
        <v>80</v>
      </c>
      <c r="Q23" s="85" t="s">
        <v>76</v>
      </c>
      <c r="R23" s="59"/>
    </row>
    <row r="24" spans="1:18" s="10" customFormat="1" ht="236.25" x14ac:dyDescent="0.25">
      <c r="A24" s="79"/>
      <c r="B24" s="44" t="s">
        <v>35</v>
      </c>
      <c r="C24" s="46" t="s">
        <v>39</v>
      </c>
      <c r="D24" s="47" t="s">
        <v>43</v>
      </c>
      <c r="E24" s="47" t="s">
        <v>20</v>
      </c>
      <c r="F24" s="44" t="s">
        <v>25</v>
      </c>
      <c r="G24" s="44" t="s">
        <v>85</v>
      </c>
      <c r="H24" s="56" t="s">
        <v>62</v>
      </c>
      <c r="I24" s="56" t="s">
        <v>76</v>
      </c>
      <c r="J24" s="48">
        <v>50000000</v>
      </c>
      <c r="K24" s="48">
        <f>J24-M24</f>
        <v>48000000</v>
      </c>
      <c r="L24" s="48">
        <f t="shared" ref="L24" si="4">(K24/0.85)*0.1</f>
        <v>5647058.823529412</v>
      </c>
      <c r="M24" s="48">
        <v>2000000</v>
      </c>
      <c r="N24" s="48">
        <f t="shared" si="3"/>
        <v>1800000</v>
      </c>
      <c r="O24" s="44" t="s">
        <v>84</v>
      </c>
      <c r="P24" s="54" t="s">
        <v>19</v>
      </c>
      <c r="Q24" s="54" t="s">
        <v>19</v>
      </c>
      <c r="R24" s="29"/>
    </row>
    <row r="25" spans="1:18" s="10" customFormat="1" ht="141.75" x14ac:dyDescent="0.25">
      <c r="A25" s="79"/>
      <c r="B25" s="49" t="s">
        <v>28</v>
      </c>
      <c r="C25" s="20" t="s">
        <v>75</v>
      </c>
      <c r="D25" s="20" t="s">
        <v>79</v>
      </c>
      <c r="E25" s="20" t="s">
        <v>60</v>
      </c>
      <c r="F25" s="20" t="s">
        <v>49</v>
      </c>
      <c r="G25" s="20" t="s">
        <v>77</v>
      </c>
      <c r="H25" s="51" t="s">
        <v>63</v>
      </c>
      <c r="I25" s="54" t="s">
        <v>78</v>
      </c>
      <c r="J25" s="52">
        <f>K25</f>
        <v>55000000</v>
      </c>
      <c r="K25" s="52">
        <v>55000000</v>
      </c>
      <c r="L25" s="52">
        <f>(K25/0.85)*0.1</f>
        <v>6470588.2352941185</v>
      </c>
      <c r="M25" s="54" t="s">
        <v>19</v>
      </c>
      <c r="N25" s="54" t="s">
        <v>19</v>
      </c>
      <c r="O25" s="20" t="s">
        <v>83</v>
      </c>
      <c r="P25" s="54" t="s">
        <v>19</v>
      </c>
      <c r="Q25" s="54" t="s">
        <v>19</v>
      </c>
      <c r="R25" s="43"/>
    </row>
    <row r="26" spans="1:18" s="11" customFormat="1" ht="168.75" customHeight="1" x14ac:dyDescent="0.25">
      <c r="A26" s="79"/>
      <c r="B26" s="49" t="s">
        <v>28</v>
      </c>
      <c r="C26" s="50" t="s">
        <v>41</v>
      </c>
      <c r="D26" s="45" t="s">
        <v>29</v>
      </c>
      <c r="E26" s="45" t="s">
        <v>60</v>
      </c>
      <c r="F26" s="49" t="s">
        <v>25</v>
      </c>
      <c r="G26" s="25" t="s">
        <v>77</v>
      </c>
      <c r="H26" s="51" t="s">
        <v>76</v>
      </c>
      <c r="I26" s="54" t="s">
        <v>78</v>
      </c>
      <c r="J26" s="52">
        <f>K26</f>
        <v>33328116</v>
      </c>
      <c r="K26" s="52">
        <v>33328116</v>
      </c>
      <c r="L26" s="53">
        <f>(K26/0.85)*0.1</f>
        <v>3920954.823529412</v>
      </c>
      <c r="M26" s="54" t="s">
        <v>19</v>
      </c>
      <c r="N26" s="54" t="s">
        <v>19</v>
      </c>
      <c r="O26" s="20" t="s">
        <v>83</v>
      </c>
      <c r="P26" s="54" t="s">
        <v>19</v>
      </c>
      <c r="Q26" s="54" t="s">
        <v>19</v>
      </c>
      <c r="R26" s="28"/>
    </row>
    <row r="27" spans="1:18" s="10" customFormat="1" ht="15" customHeight="1" x14ac:dyDescent="0.25">
      <c r="A27" s="14"/>
      <c r="B27" s="14"/>
      <c r="C27" s="15"/>
      <c r="D27" s="16"/>
      <c r="E27" s="16"/>
      <c r="F27" s="14"/>
      <c r="G27" s="14"/>
      <c r="H27" s="17"/>
      <c r="I27" s="18"/>
      <c r="J27" s="18"/>
      <c r="K27" s="18"/>
      <c r="L27" s="18"/>
      <c r="M27" s="18"/>
      <c r="N27" s="18"/>
      <c r="O27" s="14"/>
      <c r="P27" s="16"/>
      <c r="Q27" s="16"/>
    </row>
    <row r="29" spans="1:18" ht="15.75" x14ac:dyDescent="0.25">
      <c r="A29" s="8" t="s">
        <v>7</v>
      </c>
      <c r="B29" s="7"/>
      <c r="C29" s="7"/>
      <c r="D29" s="7"/>
      <c r="E29" s="7"/>
      <c r="F29" s="7"/>
      <c r="G29" s="7"/>
      <c r="H29" s="7"/>
      <c r="I29" s="7"/>
      <c r="J29" s="7"/>
      <c r="O29" s="7"/>
      <c r="P29" s="7"/>
      <c r="Q29" s="7"/>
    </row>
    <row r="31" spans="1:18" ht="18" x14ac:dyDescent="0.25">
      <c r="A31" s="9" t="s">
        <v>8</v>
      </c>
    </row>
    <row r="32" spans="1:18" ht="18" x14ac:dyDescent="0.25">
      <c r="A32" s="9" t="s">
        <v>9</v>
      </c>
      <c r="Q32" t="s">
        <v>21</v>
      </c>
    </row>
    <row r="33" spans="1:1" ht="18" x14ac:dyDescent="0.25">
      <c r="A33" s="9" t="s">
        <v>11</v>
      </c>
    </row>
    <row r="34" spans="1:1" ht="18" x14ac:dyDescent="0.25">
      <c r="A34" s="9" t="s">
        <v>14</v>
      </c>
    </row>
    <row r="35" spans="1:1" ht="18" x14ac:dyDescent="0.25">
      <c r="A35" s="9" t="s">
        <v>15</v>
      </c>
    </row>
    <row r="36" spans="1:1" ht="18" x14ac:dyDescent="0.25">
      <c r="A36" s="9" t="s">
        <v>10</v>
      </c>
    </row>
    <row r="37" spans="1:1" ht="18" x14ac:dyDescent="0.25">
      <c r="A37" s="9" t="s">
        <v>13</v>
      </c>
    </row>
    <row r="38" spans="1:1" ht="18" x14ac:dyDescent="0.25">
      <c r="A38" s="9" t="s">
        <v>18</v>
      </c>
    </row>
    <row r="39" spans="1:1" ht="18" x14ac:dyDescent="0.25">
      <c r="A39" s="3" t="s">
        <v>12</v>
      </c>
    </row>
    <row r="40" spans="1:1" x14ac:dyDescent="0.25">
      <c r="A40" s="9" t="s">
        <v>88</v>
      </c>
    </row>
  </sheetData>
  <mergeCells count="17">
    <mergeCell ref="B15:B16"/>
    <mergeCell ref="A14:A26"/>
    <mergeCell ref="A6:B6"/>
    <mergeCell ref="B10:B12"/>
    <mergeCell ref="A10:A12"/>
    <mergeCell ref="A7:D7"/>
    <mergeCell ref="P10:Q11"/>
    <mergeCell ref="O10:O12"/>
    <mergeCell ref="J10:J12"/>
    <mergeCell ref="I10:I12"/>
    <mergeCell ref="H10:H12"/>
    <mergeCell ref="K10:N11"/>
    <mergeCell ref="G10:G12"/>
    <mergeCell ref="F10:F12"/>
    <mergeCell ref="E10:E12"/>
    <mergeCell ref="D10:D12"/>
    <mergeCell ref="C10:C12"/>
  </mergeCells>
  <hyperlinks>
    <hyperlink ref="D28:D33" location="_ftn1" display="_ftn1"/>
    <hyperlink ref="D35" location="_ftn1" display="_ftn1"/>
    <hyperlink ref="D34" location="_ftn1" display="_ftn1"/>
  </hyperlinks>
  <printOptions horizontalCentered="1" verticalCentered="1"/>
  <pageMargins left="0.25" right="0.25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3</vt:i4>
      </vt:variant>
    </vt:vector>
  </HeadingPairs>
  <TitlesOfParts>
    <vt:vector size="4" baseType="lpstr">
      <vt:lpstr>Indikativny harm.výziev</vt:lpstr>
      <vt:lpstr>'Indikativny harm.výziev'!_edn1</vt:lpstr>
      <vt:lpstr>'Indikativny harm.výziev'!_ednref1</vt:lpstr>
      <vt:lpstr>'Indikativny harm.výziev'!Oblasť_tlače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2017-10-13T11:27:27Z</dcterms:modified>
</cp:coreProperties>
</file>